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ldi\Documents\Ildi\Közbeszerzés\Kölcsey\Ajánlatok\PSN Kft\"/>
    </mc:Choice>
  </mc:AlternateContent>
  <bookViews>
    <workbookView xWindow="0" yWindow="0" windowWidth="24000" windowHeight="9330"/>
  </bookViews>
  <sheets>
    <sheet name="TÉTELEK" sheetId="1" r:id="rId1"/>
    <sheet name="ÖSSZESÍTŐ" sheetId="2" r:id="rId2"/>
  </sheets>
  <calcPr calcId="162913"/>
</workbook>
</file>

<file path=xl/calcChain.xml><?xml version="1.0" encoding="utf-8"?>
<calcChain xmlns="http://schemas.openxmlformats.org/spreadsheetml/2006/main">
  <c r="G9" i="1" l="1"/>
  <c r="F9" i="1"/>
  <c r="G8" i="1"/>
  <c r="F8" i="1"/>
  <c r="G7" i="1"/>
  <c r="F7" i="1"/>
  <c r="G6" i="1"/>
  <c r="F6" i="1"/>
  <c r="G5" i="1"/>
  <c r="F5" i="1"/>
  <c r="G30" i="1"/>
  <c r="F30" i="1"/>
  <c r="G29" i="1"/>
  <c r="F29" i="1"/>
  <c r="G28" i="1"/>
  <c r="F28" i="1"/>
  <c r="F15" i="1"/>
  <c r="G15" i="1"/>
  <c r="F16" i="1"/>
  <c r="G16" i="1"/>
  <c r="F17" i="1"/>
  <c r="G17" i="1"/>
  <c r="F18" i="1"/>
  <c r="G18" i="1"/>
  <c r="F19" i="1"/>
  <c r="G19" i="1"/>
  <c r="G14" i="1"/>
  <c r="F14" i="1"/>
  <c r="A2" i="2"/>
  <c r="G31" i="1"/>
  <c r="F31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3" i="1"/>
  <c r="F13" i="1"/>
  <c r="F32" i="1" l="1"/>
  <c r="C8" i="2" s="1"/>
  <c r="G32" i="1"/>
  <c r="D8" i="2" s="1"/>
  <c r="F10" i="1"/>
  <c r="C7" i="2" s="1"/>
  <c r="G10" i="1"/>
  <c r="D7" i="2" s="1"/>
  <c r="C9" i="2" l="1"/>
  <c r="D9" i="2" l="1"/>
  <c r="E7" i="2"/>
  <c r="E8" i="2"/>
  <c r="E9" i="2" l="1"/>
  <c r="E10" i="2" s="1"/>
  <c r="E11" i="2" s="1"/>
</calcChain>
</file>

<file path=xl/sharedStrings.xml><?xml version="1.0" encoding="utf-8"?>
<sst xmlns="http://schemas.openxmlformats.org/spreadsheetml/2006/main" count="48" uniqueCount="46">
  <si>
    <t>db</t>
  </si>
  <si>
    <t>ÖSSZES:</t>
  </si>
  <si>
    <t>ajtóra szerelt kapaszkodó (ajtó behúzókar) (pl. IT 800E)</t>
  </si>
  <si>
    <t>FŐÖSSZESÍTŐ</t>
  </si>
  <si>
    <t>Információs táblák</t>
  </si>
  <si>
    <t>akadálymentes wc szerelvények</t>
  </si>
  <si>
    <t>törlőkendő adagoló (pl. IT 9004)</t>
  </si>
  <si>
    <t>szappanadagoló (pl. IT 900s)</t>
  </si>
  <si>
    <t>szemetes (pl. IT P10B)</t>
  </si>
  <si>
    <t>intim hulladékgyűjtő tasak adagoló (pl. IT IHB)</t>
  </si>
  <si>
    <t>fogas (IT HZ16D)</t>
  </si>
  <si>
    <t>wc papír adagoló (pl. IT 6002)</t>
  </si>
  <si>
    <t>Ft/db</t>
  </si>
  <si>
    <t>KÖLTSÉGVETÉS KIÍRÁS - AKADÁLYMENTESÍTÉSI ESZKÖZÖK</t>
  </si>
  <si>
    <t>1. INFORMÁCIÓS TÁBLÁK (helyszíni beépítéssel)</t>
  </si>
  <si>
    <t>beépített tükör</t>
  </si>
  <si>
    <t>1.</t>
  </si>
  <si>
    <t>2.</t>
  </si>
  <si>
    <t>KÖLTSÉGVETÉS - AKADÁLYMENTESÍTÉSI ESZKÖZÖK</t>
  </si>
  <si>
    <t>díj/db</t>
  </si>
  <si>
    <t>lehajtható kapaszkodó wc papír tartóval + láb (pl. IT 800F + IT 6080K)</t>
  </si>
  <si>
    <t>ÖSSZES</t>
  </si>
  <si>
    <t>anyag</t>
  </si>
  <si>
    <t>díj</t>
  </si>
  <si>
    <t>összes</t>
  </si>
  <si>
    <t>NETTÓ ÖSSZES:</t>
  </si>
  <si>
    <t>+27% ÁFA</t>
  </si>
  <si>
    <t>BRUTTÓ ÖSSZES:</t>
  </si>
  <si>
    <r>
      <t>2.</t>
    </r>
    <r>
      <rPr>
        <b/>
        <sz val="7"/>
        <color rgb="FF000000"/>
        <rFont val="Times New Roman"/>
        <family val="1"/>
        <charset val="238"/>
      </rPr>
      <t xml:space="preserve">       </t>
    </r>
    <r>
      <rPr>
        <b/>
        <sz val="12"/>
        <color theme="1"/>
        <rFont val="Arial Narrow"/>
        <family val="2"/>
        <charset val="238"/>
      </rPr>
      <t xml:space="preserve">AKADÁLYMENTES WC BERENDEZÉS </t>
    </r>
    <r>
      <rPr>
        <sz val="11"/>
        <color theme="1"/>
        <rFont val="Arial Narrow"/>
        <family val="2"/>
        <charset val="238"/>
      </rPr>
      <t>(falban, padlóban kialakítandó háttérvezetékek költségei nélkül)</t>
    </r>
  </si>
  <si>
    <t>bejárati hirdetménytartó tábla 26x32 cm cserélhető betétes</t>
  </si>
  <si>
    <t>helyiségnév táblák kb. 10 x 20 - 10 x 50 cm</t>
  </si>
  <si>
    <t>wc ülőke (típushoz igazodó)</t>
  </si>
  <si>
    <t>akadálym. wc kagyló (IT 613)</t>
  </si>
  <si>
    <t>wc tartály pneumatikus távvezérlős (IT 675)</t>
  </si>
  <si>
    <t>konkáv mosdókagyló (pl. IT 677)</t>
  </si>
  <si>
    <t>keverőkaros csaptelep (pl. IT 414), sarokszeleppel, gégecsővel</t>
  </si>
  <si>
    <t>wc kefe tartó (pl. IT 02681) falra rögzítéssel</t>
  </si>
  <si>
    <t>falra szerelhető lehajtható pelenkázóasztal (pl. IT AS 900)</t>
  </si>
  <si>
    <t>ajtó lábzati védőlemez kb. 850 x 200 mm rm. Acél ragasztással</t>
  </si>
  <si>
    <t>wc ajtóhoz kilincs és zár (fordítólamellás, foglaltságjelzős)</t>
  </si>
  <si>
    <t>süllyesztett mosdószifon (pl. IT 233800)</t>
  </si>
  <si>
    <t>homlokzati felirat műa. alaplemezre 2 rtg. dekorflia kb. 100x40 cm</t>
  </si>
  <si>
    <t>akadálymentes parkoló felfestés és tábla</t>
  </si>
  <si>
    <t>üvegajtó figyelmeztető jelzés kb.20x20cm üvegfelületenként 1 db</t>
  </si>
  <si>
    <t>Szekszárd,</t>
  </si>
  <si>
    <t>Kölcsey ltp. 25 - orvosi rendelő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</si>
</sst>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F_t_-;\-* #,##0.00\ _F_t_-;_-* &quot;-&quot;??\ _F_t_-;_-@_-"/>
    <numFmt numFmtId="164" formatCode="m\.\ d\.;@"/>
    <numFmt numFmtId="165" formatCode="_-* #,##0\ _F_t_-;\-* #,##0\ _F_t_-;_-* &quot;-&quot;??\ _F_t_-;_-@_-"/>
    <numFmt numFmtId="166" formatCode="_-* #,##0.00\ [$Ft-40E]_-;\-* #,##0.00\ [$Ft-40E]_-;_-* &quot;-&quot;??\ [$Ft-40E]_-;_-@_-"/>
    <numFmt numFmtId="167" formatCode="_-* #,##0\ [$Ft-40E]_-;\-* #,##0\ [$Ft-40E]_-;_-* &quot;-&quot;??\ [$Ft-40E]_-;_-@_-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b/>
      <sz val="7"/>
      <color rgb="FF000000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color theme="1"/>
      <name val="Arial Narrow"/>
      <family val="2"/>
      <charset val="238"/>
    </font>
    <font>
      <sz val="8"/>
      <color rgb="FF000000"/>
      <name val="Arial Narrow"/>
      <family val="2"/>
      <charset val="238"/>
    </font>
    <font>
      <b/>
      <sz val="11"/>
      <color theme="5" tint="-0.499984740745262"/>
      <name val="Calibri"/>
      <family val="2"/>
      <charset val="238"/>
      <scheme val="minor"/>
    </font>
    <font>
      <sz val="8"/>
      <color theme="5" tint="-0.499984740745262"/>
      <name val="Arial Narrow"/>
      <family val="2"/>
      <charset val="238"/>
    </font>
    <font>
      <b/>
      <sz val="10"/>
      <color theme="5" tint="-0.499984740745262"/>
      <name val="Arial Narrow"/>
      <family val="2"/>
      <charset val="238"/>
    </font>
    <font>
      <b/>
      <sz val="11"/>
      <color theme="5" tint="-0.499984740745262"/>
      <name val="Arial Narrow"/>
      <family val="2"/>
      <charset val="238"/>
    </font>
    <font>
      <b/>
      <sz val="9"/>
      <color theme="5" tint="-0.499984740745262"/>
      <name val="Arial Narrow"/>
      <family val="2"/>
      <charset val="238"/>
    </font>
    <font>
      <b/>
      <sz val="9"/>
      <color rgb="FF000000"/>
      <name val="Arial Narrow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theme="5" tint="-0.49998474074526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0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Border="1" applyAlignment="1">
      <alignment horizontal="right" wrapText="1"/>
    </xf>
    <xf numFmtId="165" fontId="2" fillId="0" borderId="4" xfId="1" applyNumberFormat="1" applyFont="1" applyBorder="1" applyAlignment="1">
      <alignment horizontal="right" vertical="top" wrapText="1"/>
    </xf>
    <xf numFmtId="0" fontId="2" fillId="0" borderId="5" xfId="0" applyFont="1" applyBorder="1" applyAlignment="1">
      <alignment horizontal="right" wrapText="1"/>
    </xf>
    <xf numFmtId="0" fontId="2" fillId="0" borderId="6" xfId="0" applyFont="1" applyBorder="1" applyAlignment="1">
      <alignment horizontal="right" wrapText="1"/>
    </xf>
    <xf numFmtId="0" fontId="2" fillId="0" borderId="6" xfId="0" applyFont="1" applyBorder="1" applyAlignment="1">
      <alignment horizontal="right" vertical="top" wrapText="1"/>
    </xf>
    <xf numFmtId="0" fontId="0" fillId="0" borderId="0" xfId="0" applyBorder="1"/>
    <xf numFmtId="166" fontId="0" fillId="0" borderId="0" xfId="1" applyNumberFormat="1" applyFont="1"/>
    <xf numFmtId="167" fontId="0" fillId="0" borderId="0" xfId="1" applyNumberFormat="1" applyFont="1"/>
    <xf numFmtId="0" fontId="0" fillId="0" borderId="16" xfId="0" applyBorder="1"/>
    <xf numFmtId="0" fontId="8" fillId="0" borderId="17" xfId="0" applyFont="1" applyBorder="1"/>
    <xf numFmtId="167" fontId="0" fillId="0" borderId="17" xfId="1" applyNumberFormat="1" applyFont="1" applyBorder="1"/>
    <xf numFmtId="167" fontId="0" fillId="0" borderId="17" xfId="0" applyNumberFormat="1" applyBorder="1"/>
    <xf numFmtId="0" fontId="8" fillId="0" borderId="17" xfId="0" applyFont="1" applyBorder="1" applyAlignment="1">
      <alignment horizontal="center"/>
    </xf>
    <xf numFmtId="0" fontId="10" fillId="0" borderId="0" xfId="0" applyFont="1"/>
    <xf numFmtId="0" fontId="8" fillId="0" borderId="0" xfId="0" applyFont="1" applyFill="1" applyBorder="1"/>
    <xf numFmtId="0" fontId="0" fillId="0" borderId="0" xfId="0" applyFill="1"/>
    <xf numFmtId="164" fontId="11" fillId="0" borderId="8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center" wrapText="1"/>
    </xf>
    <xf numFmtId="165" fontId="12" fillId="0" borderId="9" xfId="1" applyNumberFormat="1" applyFont="1" applyBorder="1" applyAlignment="1">
      <alignment horizontal="center" vertical="center" wrapText="1"/>
    </xf>
    <xf numFmtId="165" fontId="12" fillId="0" borderId="21" xfId="1" applyNumberFormat="1" applyFont="1" applyBorder="1" applyAlignment="1">
      <alignment horizontal="center" vertical="center" wrapText="1"/>
    </xf>
    <xf numFmtId="164" fontId="11" fillId="0" borderId="11" xfId="0" applyNumberFormat="1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center" wrapText="1"/>
    </xf>
    <xf numFmtId="164" fontId="11" fillId="0" borderId="18" xfId="0" applyNumberFormat="1" applyFont="1" applyBorder="1" applyAlignment="1">
      <alignment horizontal="center" vertical="top" wrapText="1"/>
    </xf>
    <xf numFmtId="0" fontId="11" fillId="0" borderId="13" xfId="0" applyFont="1" applyBorder="1" applyAlignment="1">
      <alignment horizontal="justify" vertical="top" wrapText="1"/>
    </xf>
    <xf numFmtId="0" fontId="12" fillId="0" borderId="1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justify" vertical="top" wrapText="1"/>
    </xf>
    <xf numFmtId="0" fontId="12" fillId="0" borderId="19" xfId="0" applyFont="1" applyBorder="1" applyAlignment="1">
      <alignment horizontal="center" vertical="center" wrapText="1"/>
    </xf>
    <xf numFmtId="165" fontId="12" fillId="0" borderId="19" xfId="1" applyNumberFormat="1" applyFont="1" applyBorder="1" applyAlignment="1">
      <alignment horizontal="center" vertical="center" wrapText="1"/>
    </xf>
    <xf numFmtId="165" fontId="14" fillId="0" borderId="10" xfId="1" applyNumberFormat="1" applyFont="1" applyBorder="1" applyAlignment="1">
      <alignment horizontal="center" vertical="center" wrapText="1"/>
    </xf>
    <xf numFmtId="165" fontId="14" fillId="0" borderId="12" xfId="1" applyNumberFormat="1" applyFont="1" applyBorder="1" applyAlignment="1">
      <alignment horizontal="center" vertical="center" wrapText="1"/>
    </xf>
    <xf numFmtId="165" fontId="14" fillId="0" borderId="14" xfId="1" applyNumberFormat="1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wrapText="1"/>
    </xf>
    <xf numFmtId="167" fontId="0" fillId="0" borderId="0" xfId="0" applyNumberFormat="1"/>
    <xf numFmtId="0" fontId="19" fillId="0" borderId="0" xfId="0" applyFont="1" applyFill="1" applyBorder="1" applyAlignment="1">
      <alignment horizontal="right"/>
    </xf>
    <xf numFmtId="167" fontId="19" fillId="0" borderId="0" xfId="1" applyNumberFormat="1" applyFont="1" applyFill="1" applyBorder="1"/>
    <xf numFmtId="167" fontId="19" fillId="0" borderId="0" xfId="0" applyNumberFormat="1" applyFont="1" applyFill="1" applyBorder="1"/>
    <xf numFmtId="167" fontId="20" fillId="0" borderId="0" xfId="0" applyNumberFormat="1" applyFont="1" applyFill="1" applyBorder="1"/>
    <xf numFmtId="0" fontId="19" fillId="0" borderId="0" xfId="0" applyFont="1" applyFill="1" applyAlignment="1">
      <alignment horizontal="right"/>
    </xf>
    <xf numFmtId="167" fontId="21" fillId="0" borderId="0" xfId="1" applyNumberFormat="1" applyFont="1" applyFill="1"/>
    <xf numFmtId="0" fontId="21" fillId="0" borderId="0" xfId="0" applyFont="1" applyFill="1"/>
    <xf numFmtId="167" fontId="20" fillId="0" borderId="0" xfId="0" applyNumberFormat="1" applyFont="1" applyFill="1"/>
    <xf numFmtId="0" fontId="22" fillId="0" borderId="0" xfId="0" quotePrefix="1" applyFont="1" applyFill="1" applyBorder="1" applyAlignment="1">
      <alignment horizontal="right"/>
    </xf>
    <xf numFmtId="167" fontId="22" fillId="0" borderId="0" xfId="1" applyNumberFormat="1" applyFont="1" applyFill="1"/>
    <xf numFmtId="0" fontId="22" fillId="0" borderId="0" xfId="0" applyFont="1" applyFill="1"/>
    <xf numFmtId="167" fontId="22" fillId="0" borderId="0" xfId="0" applyNumberFormat="1" applyFont="1" applyFill="1" applyBorder="1"/>
    <xf numFmtId="0" fontId="19" fillId="0" borderId="16" xfId="0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165" fontId="17" fillId="3" borderId="15" xfId="1" applyNumberFormat="1" applyFont="1" applyFill="1" applyBorder="1" applyAlignment="1">
      <alignment horizontal="right" wrapText="1"/>
    </xf>
    <xf numFmtId="165" fontId="17" fillId="3" borderId="22" xfId="0" applyNumberFormat="1" applyFont="1" applyFill="1" applyBorder="1" applyAlignment="1">
      <alignment horizontal="right" wrapText="1"/>
    </xf>
    <xf numFmtId="165" fontId="17" fillId="3" borderId="4" xfId="0" applyNumberFormat="1" applyFont="1" applyFill="1" applyBorder="1" applyAlignment="1">
      <alignment horizontal="right" wrapText="1"/>
    </xf>
    <xf numFmtId="165" fontId="18" fillId="0" borderId="24" xfId="1" applyNumberFormat="1" applyFont="1" applyBorder="1" applyAlignment="1">
      <alignment horizontal="right" wrapText="1"/>
    </xf>
    <xf numFmtId="165" fontId="14" fillId="0" borderId="8" xfId="1" applyNumberFormat="1" applyFont="1" applyBorder="1" applyAlignment="1">
      <alignment horizontal="center" vertical="center" wrapText="1"/>
    </xf>
    <xf numFmtId="165" fontId="14" fillId="0" borderId="11" xfId="1" applyNumberFormat="1" applyFont="1" applyBorder="1" applyAlignment="1">
      <alignment horizontal="center" vertical="center" wrapText="1"/>
    </xf>
    <xf numFmtId="165" fontId="14" fillId="0" borderId="18" xfId="1" applyNumberFormat="1" applyFont="1" applyBorder="1" applyAlignment="1">
      <alignment horizontal="center" vertical="center" wrapText="1"/>
    </xf>
    <xf numFmtId="165" fontId="17" fillId="3" borderId="22" xfId="1" applyNumberFormat="1" applyFont="1" applyFill="1" applyBorder="1" applyAlignment="1">
      <alignment horizontal="right" wrapText="1"/>
    </xf>
    <xf numFmtId="165" fontId="12" fillId="0" borderId="25" xfId="1" applyNumberFormat="1" applyFont="1" applyBorder="1" applyAlignment="1">
      <alignment horizontal="center" vertical="center" wrapText="1"/>
    </xf>
    <xf numFmtId="164" fontId="11" fillId="0" borderId="26" xfId="0" applyNumberFormat="1" applyFont="1" applyBorder="1" applyAlignment="1">
      <alignment horizontal="center" vertical="top" wrapText="1"/>
    </xf>
    <xf numFmtId="0" fontId="11" fillId="0" borderId="27" xfId="0" applyFont="1" applyBorder="1" applyAlignment="1">
      <alignment horizontal="justify" vertical="top" wrapText="1"/>
    </xf>
    <xf numFmtId="0" fontId="11" fillId="0" borderId="9" xfId="0" applyFont="1" applyBorder="1" applyAlignment="1">
      <alignment horizontal="justify" vertical="top" wrapText="1"/>
    </xf>
    <xf numFmtId="0" fontId="8" fillId="0" borderId="23" xfId="0" applyFont="1" applyBorder="1" applyAlignment="1"/>
    <xf numFmtId="0" fontId="8" fillId="0" borderId="23" xfId="0" applyFont="1" applyBorder="1" applyAlignment="1">
      <alignment horizontal="right"/>
    </xf>
    <xf numFmtId="0" fontId="12" fillId="0" borderId="27" xfId="0" applyFont="1" applyBorder="1" applyAlignment="1">
      <alignment horizontal="center" vertical="center" wrapText="1"/>
    </xf>
    <xf numFmtId="165" fontId="14" fillId="0" borderId="26" xfId="1" applyNumberFormat="1" applyFont="1" applyBorder="1" applyAlignment="1">
      <alignment horizontal="center" vertical="center" wrapText="1"/>
    </xf>
    <xf numFmtId="165" fontId="14" fillId="0" borderId="28" xfId="1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justify" vertical="top" wrapText="1"/>
    </xf>
    <xf numFmtId="165" fontId="15" fillId="0" borderId="0" xfId="0" applyNumberFormat="1" applyFont="1" applyBorder="1" applyAlignment="1">
      <alignment horizontal="right" wrapText="1"/>
    </xf>
    <xf numFmtId="164" fontId="11" fillId="0" borderId="30" xfId="0" applyNumberFormat="1" applyFont="1" applyBorder="1" applyAlignment="1">
      <alignment horizontal="center" vertical="top" wrapText="1"/>
    </xf>
    <xf numFmtId="165" fontId="14" fillId="0" borderId="30" xfId="1" applyNumberFormat="1" applyFont="1" applyBorder="1" applyAlignment="1">
      <alignment horizontal="center" vertical="center" wrapText="1"/>
    </xf>
    <xf numFmtId="165" fontId="14" fillId="0" borderId="31" xfId="1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6" fillId="2" borderId="29" xfId="0" applyFont="1" applyFill="1" applyBorder="1" applyAlignment="1">
      <alignment horizontal="center" wrapText="1"/>
    </xf>
    <xf numFmtId="0" fontId="16" fillId="2" borderId="3" xfId="0" applyFont="1" applyFill="1" applyBorder="1" applyAlignment="1">
      <alignment horizontal="center" wrapText="1"/>
    </xf>
    <xf numFmtId="0" fontId="11" fillId="0" borderId="19" xfId="0" applyFont="1" applyBorder="1" applyAlignment="1">
      <alignment horizontal="justify" vertical="top"/>
    </xf>
    <xf numFmtId="0" fontId="11" fillId="0" borderId="7" xfId="0" applyFont="1" applyBorder="1" applyAlignment="1">
      <alignment horizontal="justify" vertical="top"/>
    </xf>
    <xf numFmtId="0" fontId="11" fillId="0" borderId="13" xfId="0" applyFont="1" applyBorder="1" applyAlignment="1">
      <alignment horizontal="justify" vertical="top"/>
    </xf>
    <xf numFmtId="0" fontId="2" fillId="0" borderId="23" xfId="0" applyFont="1" applyBorder="1" applyAlignment="1">
      <alignment horizontal="right" wrapText="1"/>
    </xf>
    <xf numFmtId="165" fontId="12" fillId="0" borderId="34" xfId="1" applyNumberFormat="1" applyFont="1" applyBorder="1" applyAlignment="1">
      <alignment horizontal="center" vertical="center" wrapText="1"/>
    </xf>
    <xf numFmtId="0" fontId="18" fillId="0" borderId="33" xfId="0" applyFont="1" applyBorder="1" applyAlignment="1">
      <alignment horizontal="right" wrapText="1"/>
    </xf>
    <xf numFmtId="165" fontId="0" fillId="0" borderId="0" xfId="0" applyNumberFormat="1"/>
    <xf numFmtId="0" fontId="23" fillId="0" borderId="0" xfId="0" applyFont="1" applyBorder="1" applyAlignment="1">
      <alignment horizontal="left" wrapText="1"/>
    </xf>
    <xf numFmtId="0" fontId="3" fillId="2" borderId="1" xfId="0" applyFont="1" applyFill="1" applyBorder="1" applyAlignment="1">
      <alignment horizontal="left" wrapText="1" indent="1"/>
    </xf>
    <xf numFmtId="0" fontId="3" fillId="2" borderId="2" xfId="0" applyFont="1" applyFill="1" applyBorder="1" applyAlignment="1">
      <alignment horizontal="left" wrapText="1" indent="1"/>
    </xf>
    <xf numFmtId="0" fontId="3" fillId="2" borderId="3" xfId="0" applyFont="1" applyFill="1" applyBorder="1" applyAlignment="1">
      <alignment horizontal="left" wrapText="1" indent="1"/>
    </xf>
    <xf numFmtId="0" fontId="18" fillId="0" borderId="1" xfId="0" applyFont="1" applyBorder="1" applyAlignment="1">
      <alignment horizontal="right" wrapText="1"/>
    </xf>
    <xf numFmtId="0" fontId="18" fillId="0" borderId="2" xfId="0" applyFont="1" applyBorder="1" applyAlignment="1">
      <alignment horizontal="right" wrapText="1"/>
    </xf>
    <xf numFmtId="0" fontId="18" fillId="0" borderId="32" xfId="0" applyFont="1" applyBorder="1" applyAlignment="1">
      <alignment horizontal="right" wrapText="1"/>
    </xf>
    <xf numFmtId="11" fontId="1" fillId="2" borderId="1" xfId="0" applyNumberFormat="1" applyFont="1" applyFill="1" applyBorder="1" applyAlignment="1">
      <alignment horizontal="center" wrapText="1"/>
    </xf>
    <xf numFmtId="11" fontId="1" fillId="2" borderId="2" xfId="0" applyNumberFormat="1" applyFont="1" applyFill="1" applyBorder="1" applyAlignment="1">
      <alignment horizontal="center" wrapText="1"/>
    </xf>
    <xf numFmtId="11" fontId="1" fillId="2" borderId="3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 indent="1"/>
    </xf>
    <xf numFmtId="0" fontId="1" fillId="2" borderId="3" xfId="0" applyFont="1" applyFill="1" applyBorder="1" applyAlignment="1">
      <alignment horizontal="left" wrapText="1" indent="1"/>
    </xf>
    <xf numFmtId="0" fontId="18" fillId="0" borderId="5" xfId="0" applyFont="1" applyBorder="1" applyAlignment="1">
      <alignment horizontal="right" wrapText="1"/>
    </xf>
    <xf numFmtId="0" fontId="18" fillId="0" borderId="6" xfId="0" applyFont="1" applyBorder="1" applyAlignment="1">
      <alignment horizontal="right" wrapText="1"/>
    </xf>
    <xf numFmtId="0" fontId="18" fillId="0" borderId="20" xfId="0" applyFont="1" applyBorder="1" applyAlignment="1">
      <alignment horizontal="right" wrapText="1"/>
    </xf>
    <xf numFmtId="0" fontId="13" fillId="4" borderId="1" xfId="0" applyFont="1" applyFill="1" applyBorder="1" applyAlignment="1">
      <alignment horizontal="center"/>
    </xf>
    <xf numFmtId="0" fontId="13" fillId="4" borderId="3" xfId="0" applyFont="1" applyFill="1" applyBorder="1" applyAlignment="1">
      <alignment horizontal="center"/>
    </xf>
    <xf numFmtId="0" fontId="8" fillId="0" borderId="23" xfId="0" applyFont="1" applyBorder="1" applyAlignment="1">
      <alignment horizontal="left"/>
    </xf>
    <xf numFmtId="0" fontId="9" fillId="0" borderId="16" xfId="0" applyFont="1" applyBorder="1" applyAlignment="1">
      <alignment horizontal="center"/>
    </xf>
    <xf numFmtId="0" fontId="8" fillId="0" borderId="0" xfId="0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colors>
    <mruColors>
      <color rgb="FFFF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</sheetPr>
  <dimension ref="A1:J35"/>
  <sheetViews>
    <sheetView tabSelected="1" view="pageBreakPreview" topLeftCell="A7" zoomScale="120" zoomScaleNormal="120" zoomScaleSheetLayoutView="120" workbookViewId="0">
      <selection activeCell="H13" sqref="H13"/>
    </sheetView>
  </sheetViews>
  <sheetFormatPr defaultRowHeight="15" x14ac:dyDescent="0.25"/>
  <cols>
    <col min="1" max="1" width="6.140625" customWidth="1"/>
    <col min="2" max="2" width="39.7109375" customWidth="1"/>
    <col min="3" max="3" width="7" customWidth="1"/>
    <col min="4" max="4" width="9" customWidth="1"/>
    <col min="5" max="5" width="9.5703125" customWidth="1"/>
    <col min="6" max="6" width="8.7109375" customWidth="1"/>
    <col min="7" max="7" width="10.42578125" customWidth="1"/>
    <col min="9" max="9" width="11.85546875" customWidth="1"/>
    <col min="10" max="10" width="10.42578125" customWidth="1"/>
  </cols>
  <sheetData>
    <row r="1" spans="1:10" ht="17.25" thickBot="1" x14ac:dyDescent="0.35">
      <c r="A1" s="88" t="s">
        <v>18</v>
      </c>
      <c r="B1" s="89"/>
      <c r="C1" s="89"/>
      <c r="D1" s="89"/>
      <c r="E1" s="89"/>
      <c r="F1" s="89"/>
      <c r="G1" s="90"/>
    </row>
    <row r="2" spans="1:10" ht="15.75" thickBot="1" x14ac:dyDescent="0.3">
      <c r="A2" s="60"/>
      <c r="B2" s="61" t="s">
        <v>44</v>
      </c>
      <c r="C2" s="98" t="s">
        <v>45</v>
      </c>
      <c r="D2" s="98"/>
      <c r="E2" s="98"/>
      <c r="F2" s="98"/>
      <c r="G2" s="98"/>
    </row>
    <row r="3" spans="1:10" ht="15.75" thickBot="1" x14ac:dyDescent="0.3">
      <c r="B3" s="14"/>
      <c r="D3" s="16"/>
      <c r="E3" s="16"/>
      <c r="F3" s="96" t="s">
        <v>21</v>
      </c>
      <c r="G3" s="97"/>
    </row>
    <row r="4" spans="1:10" ht="17.25" thickBot="1" x14ac:dyDescent="0.35">
      <c r="A4" s="91" t="s">
        <v>14</v>
      </c>
      <c r="B4" s="92"/>
      <c r="C4" s="70" t="s">
        <v>0</v>
      </c>
      <c r="D4" s="70" t="s">
        <v>12</v>
      </c>
      <c r="E4" s="71" t="s">
        <v>19</v>
      </c>
      <c r="F4" s="72" t="s">
        <v>22</v>
      </c>
      <c r="G4" s="73" t="s">
        <v>23</v>
      </c>
    </row>
    <row r="5" spans="1:10" ht="15" customHeight="1" x14ac:dyDescent="0.25">
      <c r="A5" s="67">
        <v>42370</v>
      </c>
      <c r="B5" s="74" t="s">
        <v>42</v>
      </c>
      <c r="C5" s="27">
        <v>1</v>
      </c>
      <c r="D5" s="28">
        <v>11000</v>
      </c>
      <c r="E5" s="56">
        <v>5500</v>
      </c>
      <c r="F5" s="68">
        <f t="shared" ref="F5:F9" si="0">C5*D5</f>
        <v>11000</v>
      </c>
      <c r="G5" s="69">
        <f t="shared" ref="G5:G9" si="1">C5*E5</f>
        <v>5500</v>
      </c>
      <c r="I5" s="80"/>
      <c r="J5" s="80"/>
    </row>
    <row r="6" spans="1:10" ht="13.5" customHeight="1" x14ac:dyDescent="0.25">
      <c r="A6" s="21">
        <v>42371</v>
      </c>
      <c r="B6" s="74" t="s">
        <v>41</v>
      </c>
      <c r="C6" s="27">
        <v>1</v>
      </c>
      <c r="D6" s="28">
        <v>33000</v>
      </c>
      <c r="E6" s="56">
        <v>11000</v>
      </c>
      <c r="F6" s="53">
        <f t="shared" si="0"/>
        <v>33000</v>
      </c>
      <c r="G6" s="30">
        <f t="shared" si="1"/>
        <v>11000</v>
      </c>
      <c r="I6" s="80"/>
      <c r="J6" s="80"/>
    </row>
    <row r="7" spans="1:10" ht="13.5" customHeight="1" x14ac:dyDescent="0.25">
      <c r="A7" s="21">
        <v>42372</v>
      </c>
      <c r="B7" s="74" t="s">
        <v>29</v>
      </c>
      <c r="C7" s="27">
        <v>2</v>
      </c>
      <c r="D7" s="28">
        <v>11000</v>
      </c>
      <c r="E7" s="56">
        <v>5500</v>
      </c>
      <c r="F7" s="53">
        <f t="shared" si="0"/>
        <v>22000</v>
      </c>
      <c r="G7" s="30">
        <f t="shared" si="1"/>
        <v>11000</v>
      </c>
      <c r="I7" s="80"/>
      <c r="J7" s="80"/>
    </row>
    <row r="8" spans="1:10" x14ac:dyDescent="0.25">
      <c r="A8" s="57">
        <v>42739</v>
      </c>
      <c r="B8" s="75" t="s">
        <v>30</v>
      </c>
      <c r="C8" s="27">
        <v>4</v>
      </c>
      <c r="D8" s="28">
        <v>5500</v>
      </c>
      <c r="E8" s="56">
        <v>2200</v>
      </c>
      <c r="F8" s="53">
        <f t="shared" si="0"/>
        <v>22000</v>
      </c>
      <c r="G8" s="30">
        <f t="shared" si="1"/>
        <v>8800</v>
      </c>
      <c r="I8" s="80"/>
      <c r="J8" s="80"/>
    </row>
    <row r="9" spans="1:10" ht="14.25" customHeight="1" thickBot="1" x14ac:dyDescent="0.3">
      <c r="A9" s="23">
        <v>42740</v>
      </c>
      <c r="B9" s="76" t="s">
        <v>43</v>
      </c>
      <c r="C9" s="25">
        <v>5</v>
      </c>
      <c r="D9" s="28">
        <v>5500</v>
      </c>
      <c r="E9" s="56">
        <v>2200</v>
      </c>
      <c r="F9" s="54">
        <f t="shared" si="0"/>
        <v>27500</v>
      </c>
      <c r="G9" s="31">
        <f t="shared" si="1"/>
        <v>11000</v>
      </c>
      <c r="I9" s="80"/>
      <c r="J9" s="80"/>
    </row>
    <row r="10" spans="1:10" ht="15.75" thickBot="1" x14ac:dyDescent="0.3">
      <c r="A10" s="93"/>
      <c r="B10" s="94"/>
      <c r="C10" s="94"/>
      <c r="D10" s="95"/>
      <c r="E10" s="51"/>
      <c r="F10" s="55">
        <f>SUM(F5:F9)</f>
        <v>115500</v>
      </c>
      <c r="G10" s="48">
        <f>SUM(G5:G9)</f>
        <v>47300</v>
      </c>
    </row>
    <row r="11" spans="1:10" ht="15.75" thickBot="1" x14ac:dyDescent="0.3">
      <c r="A11" s="3"/>
      <c r="B11" s="4"/>
      <c r="C11" s="4"/>
      <c r="D11" s="5"/>
      <c r="E11" s="5"/>
      <c r="F11" s="5"/>
      <c r="G11" s="2"/>
    </row>
    <row r="12" spans="1:10" ht="17.25" customHeight="1" thickBot="1" x14ac:dyDescent="0.35">
      <c r="A12" s="82" t="s">
        <v>28</v>
      </c>
      <c r="B12" s="83"/>
      <c r="C12" s="83"/>
      <c r="D12" s="83"/>
      <c r="E12" s="83"/>
      <c r="F12" s="83"/>
      <c r="G12" s="84"/>
    </row>
    <row r="13" spans="1:10" x14ac:dyDescent="0.25">
      <c r="A13" s="17">
        <v>42401</v>
      </c>
      <c r="B13" s="59" t="s">
        <v>32</v>
      </c>
      <c r="C13" s="18">
        <v>1</v>
      </c>
      <c r="D13" s="19">
        <v>47047.000000000007</v>
      </c>
      <c r="E13" s="20">
        <v>7854.0000000000009</v>
      </c>
      <c r="F13" s="52">
        <f>C13*D13</f>
        <v>47047.000000000007</v>
      </c>
      <c r="G13" s="29">
        <f>C13*E13</f>
        <v>7854.0000000000009</v>
      </c>
      <c r="I13" s="80"/>
      <c r="J13" s="80"/>
    </row>
    <row r="14" spans="1:10" x14ac:dyDescent="0.25">
      <c r="A14" s="21">
        <v>42402</v>
      </c>
      <c r="B14" s="65" t="s">
        <v>31</v>
      </c>
      <c r="C14" s="27">
        <v>1</v>
      </c>
      <c r="D14" s="28">
        <v>13585.000000000002</v>
      </c>
      <c r="E14" s="56">
        <v>8800</v>
      </c>
      <c r="F14" s="53">
        <f t="shared" ref="F14" si="2">C14*D14</f>
        <v>13585.000000000002</v>
      </c>
      <c r="G14" s="30">
        <f t="shared" ref="G14" si="3">C14*E14</f>
        <v>8800</v>
      </c>
      <c r="I14" s="80"/>
      <c r="J14" s="80"/>
    </row>
    <row r="15" spans="1:10" x14ac:dyDescent="0.25">
      <c r="A15" s="21">
        <v>42403</v>
      </c>
      <c r="B15" s="65" t="s">
        <v>33</v>
      </c>
      <c r="C15" s="27">
        <v>1</v>
      </c>
      <c r="D15" s="28">
        <v>26169.000000000004</v>
      </c>
      <c r="E15" s="56">
        <v>10626</v>
      </c>
      <c r="F15" s="53">
        <f t="shared" ref="F15:F19" si="4">C15*D15</f>
        <v>26169.000000000004</v>
      </c>
      <c r="G15" s="30">
        <f t="shared" ref="G15:G19" si="5">C15*E15</f>
        <v>10626</v>
      </c>
      <c r="I15" s="80"/>
      <c r="J15" s="80"/>
    </row>
    <row r="16" spans="1:10" x14ac:dyDescent="0.25">
      <c r="A16" s="21">
        <v>42404</v>
      </c>
      <c r="B16" s="26" t="s">
        <v>34</v>
      </c>
      <c r="C16" s="22">
        <v>1</v>
      </c>
      <c r="D16" s="28">
        <v>27170.000000000004</v>
      </c>
      <c r="E16" s="56">
        <v>7931.0000000000009</v>
      </c>
      <c r="F16" s="53">
        <f t="shared" si="4"/>
        <v>27170.000000000004</v>
      </c>
      <c r="G16" s="30">
        <f t="shared" si="5"/>
        <v>7931.0000000000009</v>
      </c>
      <c r="I16" s="80"/>
      <c r="J16" s="80"/>
    </row>
    <row r="17" spans="1:10" x14ac:dyDescent="0.25">
      <c r="A17" s="21">
        <v>42405</v>
      </c>
      <c r="B17" s="26" t="s">
        <v>35</v>
      </c>
      <c r="C17" s="22">
        <v>1</v>
      </c>
      <c r="D17" s="28">
        <v>25168.000000000004</v>
      </c>
      <c r="E17" s="56">
        <v>12281.500000000002</v>
      </c>
      <c r="F17" s="53">
        <f t="shared" si="4"/>
        <v>25168.000000000004</v>
      </c>
      <c r="G17" s="30">
        <f t="shared" si="5"/>
        <v>12281.500000000002</v>
      </c>
      <c r="I17" s="80"/>
      <c r="J17" s="80"/>
    </row>
    <row r="18" spans="1:10" ht="14.25" customHeight="1" x14ac:dyDescent="0.25">
      <c r="A18" s="21">
        <v>42406</v>
      </c>
      <c r="B18" s="26" t="s">
        <v>40</v>
      </c>
      <c r="C18" s="22">
        <v>1</v>
      </c>
      <c r="D18" s="28">
        <v>5577</v>
      </c>
      <c r="E18" s="56">
        <v>1848.0000000000002</v>
      </c>
      <c r="F18" s="53">
        <f t="shared" si="4"/>
        <v>5577</v>
      </c>
      <c r="G18" s="30">
        <f t="shared" si="5"/>
        <v>1848.0000000000002</v>
      </c>
      <c r="I18" s="80"/>
      <c r="J18" s="80"/>
    </row>
    <row r="19" spans="1:10" x14ac:dyDescent="0.25">
      <c r="A19" s="21">
        <v>42407</v>
      </c>
      <c r="B19" s="26" t="s">
        <v>7</v>
      </c>
      <c r="C19" s="22">
        <v>1</v>
      </c>
      <c r="D19" s="28">
        <v>3289.0000000000005</v>
      </c>
      <c r="E19" s="56">
        <v>2117.5</v>
      </c>
      <c r="F19" s="53">
        <f t="shared" si="4"/>
        <v>3289.0000000000005</v>
      </c>
      <c r="G19" s="30">
        <f t="shared" si="5"/>
        <v>2117.5</v>
      </c>
      <c r="I19" s="80"/>
      <c r="J19" s="80"/>
    </row>
    <row r="20" spans="1:10" x14ac:dyDescent="0.25">
      <c r="A20" s="21">
        <v>42408</v>
      </c>
      <c r="B20" s="26" t="s">
        <v>15</v>
      </c>
      <c r="C20" s="22">
        <v>1</v>
      </c>
      <c r="D20" s="28">
        <v>13728.000000000002</v>
      </c>
      <c r="E20" s="56">
        <v>5505.5</v>
      </c>
      <c r="F20" s="53">
        <f t="shared" ref="F20:F31" si="6">C20*D20</f>
        <v>13728.000000000002</v>
      </c>
      <c r="G20" s="30">
        <f t="shared" ref="G20:G31" si="7">C20*E20</f>
        <v>5505.5</v>
      </c>
      <c r="I20" s="80"/>
      <c r="J20" s="80"/>
    </row>
    <row r="21" spans="1:10" x14ac:dyDescent="0.25">
      <c r="A21" s="21">
        <v>42409</v>
      </c>
      <c r="B21" s="26" t="s">
        <v>2</v>
      </c>
      <c r="C21" s="22">
        <v>1</v>
      </c>
      <c r="D21" s="28">
        <v>5940.0000000000009</v>
      </c>
      <c r="E21" s="56">
        <v>5500</v>
      </c>
      <c r="F21" s="53">
        <f t="shared" si="6"/>
        <v>5940.0000000000009</v>
      </c>
      <c r="G21" s="30">
        <f t="shared" si="7"/>
        <v>5500</v>
      </c>
      <c r="I21" s="80"/>
      <c r="J21" s="80"/>
    </row>
    <row r="22" spans="1:10" ht="16.5" customHeight="1" x14ac:dyDescent="0.25">
      <c r="A22" s="21">
        <v>42410</v>
      </c>
      <c r="B22" s="26" t="s">
        <v>20</v>
      </c>
      <c r="C22" s="22">
        <v>2</v>
      </c>
      <c r="D22" s="28">
        <v>34320</v>
      </c>
      <c r="E22" s="56">
        <v>2002.0000000000002</v>
      </c>
      <c r="F22" s="53">
        <f t="shared" si="6"/>
        <v>68640</v>
      </c>
      <c r="G22" s="30">
        <f t="shared" si="7"/>
        <v>4004.0000000000005</v>
      </c>
      <c r="I22" s="80"/>
      <c r="J22" s="80"/>
    </row>
    <row r="23" spans="1:10" x14ac:dyDescent="0.25">
      <c r="A23" s="21">
        <v>42411</v>
      </c>
      <c r="B23" s="26" t="s">
        <v>8</v>
      </c>
      <c r="C23" s="22">
        <v>1</v>
      </c>
      <c r="D23" s="28">
        <v>17446</v>
      </c>
      <c r="E23" s="56">
        <v>2117.5</v>
      </c>
      <c r="F23" s="53">
        <f t="shared" si="6"/>
        <v>17446</v>
      </c>
      <c r="G23" s="30">
        <f t="shared" si="7"/>
        <v>2117.5</v>
      </c>
      <c r="I23" s="80"/>
      <c r="J23" s="80"/>
    </row>
    <row r="24" spans="1:10" x14ac:dyDescent="0.25">
      <c r="A24" s="21">
        <v>42412</v>
      </c>
      <c r="B24" s="26" t="s">
        <v>9</v>
      </c>
      <c r="C24" s="22">
        <v>1</v>
      </c>
      <c r="D24" s="28">
        <v>1272.7</v>
      </c>
      <c r="E24" s="56">
        <v>2117.5</v>
      </c>
      <c r="F24" s="53">
        <f t="shared" si="6"/>
        <v>1272.7</v>
      </c>
      <c r="G24" s="30">
        <f t="shared" si="7"/>
        <v>2117.5</v>
      </c>
      <c r="I24" s="80"/>
      <c r="J24" s="80"/>
    </row>
    <row r="25" spans="1:10" x14ac:dyDescent="0.25">
      <c r="A25" s="21">
        <v>42413</v>
      </c>
      <c r="B25" s="26" t="s">
        <v>6</v>
      </c>
      <c r="C25" s="22">
        <v>1</v>
      </c>
      <c r="D25" s="28">
        <v>6435.0000000000009</v>
      </c>
      <c r="E25" s="56">
        <v>2117.5</v>
      </c>
      <c r="F25" s="53">
        <f t="shared" si="6"/>
        <v>6435.0000000000009</v>
      </c>
      <c r="G25" s="30">
        <f t="shared" si="7"/>
        <v>2117.5</v>
      </c>
      <c r="I25" s="80"/>
      <c r="J25" s="80"/>
    </row>
    <row r="26" spans="1:10" x14ac:dyDescent="0.25">
      <c r="A26" s="21">
        <v>42414</v>
      </c>
      <c r="B26" s="26" t="s">
        <v>10</v>
      </c>
      <c r="C26" s="22">
        <v>1</v>
      </c>
      <c r="D26" s="28">
        <v>1859.0000000000002</v>
      </c>
      <c r="E26" s="56">
        <v>2117.5</v>
      </c>
      <c r="F26" s="53">
        <f t="shared" si="6"/>
        <v>1859.0000000000002</v>
      </c>
      <c r="G26" s="30">
        <f t="shared" si="7"/>
        <v>2117.5</v>
      </c>
      <c r="I26" s="80"/>
      <c r="J26" s="80"/>
    </row>
    <row r="27" spans="1:10" x14ac:dyDescent="0.25">
      <c r="A27" s="21">
        <v>42415</v>
      </c>
      <c r="B27" s="26" t="s">
        <v>36</v>
      </c>
      <c r="C27" s="22">
        <v>1</v>
      </c>
      <c r="D27" s="28">
        <v>4290</v>
      </c>
      <c r="E27" s="56">
        <v>2117.5</v>
      </c>
      <c r="F27" s="53">
        <f t="shared" si="6"/>
        <v>4290</v>
      </c>
      <c r="G27" s="30">
        <f t="shared" si="7"/>
        <v>2117.5</v>
      </c>
      <c r="I27" s="80"/>
      <c r="J27" s="80"/>
    </row>
    <row r="28" spans="1:10" x14ac:dyDescent="0.25">
      <c r="A28" s="21">
        <v>42416</v>
      </c>
      <c r="B28" s="58" t="s">
        <v>11</v>
      </c>
      <c r="C28" s="62">
        <v>1</v>
      </c>
      <c r="D28" s="28">
        <v>5005</v>
      </c>
      <c r="E28" s="56">
        <v>2117.5</v>
      </c>
      <c r="F28" s="63">
        <f t="shared" si="6"/>
        <v>5005</v>
      </c>
      <c r="G28" s="64">
        <f t="shared" si="7"/>
        <v>2117.5</v>
      </c>
      <c r="I28" s="80"/>
      <c r="J28" s="80"/>
    </row>
    <row r="29" spans="1:10" x14ac:dyDescent="0.25">
      <c r="A29" s="21">
        <v>42417</v>
      </c>
      <c r="B29" s="58" t="s">
        <v>37</v>
      </c>
      <c r="C29" s="62">
        <v>1</v>
      </c>
      <c r="D29" s="28">
        <v>88660</v>
      </c>
      <c r="E29" s="56">
        <v>2117.5</v>
      </c>
      <c r="F29" s="63">
        <f t="shared" si="6"/>
        <v>88660</v>
      </c>
      <c r="G29" s="64">
        <f t="shared" si="7"/>
        <v>2117.5</v>
      </c>
      <c r="I29" s="80"/>
      <c r="J29" s="80"/>
    </row>
    <row r="30" spans="1:10" ht="25.5" x14ac:dyDescent="0.25">
      <c r="A30" s="21">
        <v>42418</v>
      </c>
      <c r="B30" s="58" t="s">
        <v>38</v>
      </c>
      <c r="C30" s="62">
        <v>1</v>
      </c>
      <c r="D30" s="28">
        <v>165000</v>
      </c>
      <c r="E30" s="56">
        <v>2200</v>
      </c>
      <c r="F30" s="63">
        <f t="shared" ref="F30" si="8">C30*D30</f>
        <v>165000</v>
      </c>
      <c r="G30" s="64">
        <f t="shared" ref="G30" si="9">C30*E30</f>
        <v>2200</v>
      </c>
      <c r="I30" s="80"/>
      <c r="J30" s="80"/>
    </row>
    <row r="31" spans="1:10" ht="15.75" thickBot="1" x14ac:dyDescent="0.3">
      <c r="A31" s="23">
        <v>42785</v>
      </c>
      <c r="B31" s="24" t="s">
        <v>39</v>
      </c>
      <c r="C31" s="25">
        <v>1</v>
      </c>
      <c r="D31" s="28">
        <v>16500</v>
      </c>
      <c r="E31" s="78">
        <v>3300.0000000000005</v>
      </c>
      <c r="F31" s="54">
        <f t="shared" si="6"/>
        <v>16500</v>
      </c>
      <c r="G31" s="31">
        <f t="shared" si="7"/>
        <v>3300.0000000000005</v>
      </c>
      <c r="I31" s="80"/>
      <c r="J31" s="80"/>
    </row>
    <row r="32" spans="1:10" ht="15.75" customHeight="1" thickBot="1" x14ac:dyDescent="0.3">
      <c r="A32" s="85" t="s">
        <v>1</v>
      </c>
      <c r="B32" s="86"/>
      <c r="C32" s="86"/>
      <c r="D32" s="87"/>
      <c r="E32" s="79"/>
      <c r="F32" s="49">
        <f>SUM(F13:F31)</f>
        <v>542780.70000000007</v>
      </c>
      <c r="G32" s="50">
        <f>SUM(G13:G31)</f>
        <v>86790</v>
      </c>
    </row>
    <row r="33" spans="1:8" x14ac:dyDescent="0.25">
      <c r="A33" s="77"/>
      <c r="B33" s="1"/>
      <c r="C33" s="1"/>
      <c r="D33" s="1"/>
      <c r="E33" s="1"/>
      <c r="F33" s="32"/>
      <c r="G33" s="66"/>
      <c r="H33" s="6"/>
    </row>
    <row r="34" spans="1:8" ht="26.25" customHeight="1" x14ac:dyDescent="0.25">
      <c r="A34" s="1"/>
      <c r="B34" s="81"/>
      <c r="C34" s="81"/>
      <c r="D34" s="81"/>
      <c r="E34" s="81"/>
      <c r="F34" s="81"/>
      <c r="G34" s="81"/>
    </row>
    <row r="35" spans="1:8" ht="24.75" customHeight="1" x14ac:dyDescent="0.25">
      <c r="A35" s="1"/>
      <c r="B35" s="6"/>
      <c r="C35" s="6"/>
      <c r="D35" s="6"/>
      <c r="E35" s="6"/>
      <c r="F35" s="6"/>
      <c r="G35" s="6"/>
    </row>
  </sheetData>
  <mergeCells count="8">
    <mergeCell ref="B34:G34"/>
    <mergeCell ref="A12:G12"/>
    <mergeCell ref="A32:D32"/>
    <mergeCell ref="A1:G1"/>
    <mergeCell ref="A4:B4"/>
    <mergeCell ref="A10:D10"/>
    <mergeCell ref="F3:G3"/>
    <mergeCell ref="C2:G2"/>
  </mergeCells>
  <pageMargins left="0.53125" right="0.23958333333333334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9"/>
  <sheetViews>
    <sheetView view="pageBreakPreview" zoomScale="60" zoomScaleNormal="100" workbookViewId="0">
      <selection activeCell="B22" sqref="B22"/>
    </sheetView>
  </sheetViews>
  <sheetFormatPr defaultRowHeight="15" x14ac:dyDescent="0.25"/>
  <cols>
    <col min="2" max="2" width="34.5703125" customWidth="1"/>
    <col min="3" max="3" width="14" customWidth="1"/>
    <col min="4" max="4" width="12.5703125" customWidth="1"/>
    <col min="5" max="5" width="16" customWidth="1"/>
  </cols>
  <sheetData>
    <row r="1" spans="1:5" ht="17.25" thickBot="1" x14ac:dyDescent="0.35">
      <c r="A1" s="88" t="s">
        <v>13</v>
      </c>
      <c r="B1" s="89"/>
      <c r="C1" s="89"/>
      <c r="D1" s="89"/>
      <c r="E1" s="90"/>
    </row>
    <row r="2" spans="1:5" x14ac:dyDescent="0.25">
      <c r="A2" s="100" t="str">
        <f>TÉTELEK!B2&amp;TÉTELEK!C2</f>
        <v>Szekszárd,Kölcsey ltp. 25 - orvosi rendelő</v>
      </c>
      <c r="B2" s="100"/>
      <c r="C2" s="100"/>
      <c r="D2" s="100"/>
      <c r="E2" s="100"/>
    </row>
    <row r="4" spans="1:5" ht="42" customHeight="1" x14ac:dyDescent="0.35">
      <c r="A4" s="9"/>
      <c r="B4" s="99" t="s">
        <v>3</v>
      </c>
      <c r="C4" s="99"/>
      <c r="D4" s="99"/>
      <c r="E4" s="99"/>
    </row>
    <row r="6" spans="1:5" ht="35.25" customHeight="1" x14ac:dyDescent="0.25">
      <c r="A6" s="9"/>
      <c r="B6" s="9"/>
      <c r="C6" s="46" t="s">
        <v>22</v>
      </c>
      <c r="D6" s="46" t="s">
        <v>23</v>
      </c>
      <c r="E6" s="47" t="s">
        <v>24</v>
      </c>
    </row>
    <row r="7" spans="1:5" ht="20.25" customHeight="1" x14ac:dyDescent="0.25">
      <c r="A7" s="13" t="s">
        <v>16</v>
      </c>
      <c r="B7" s="10" t="s">
        <v>4</v>
      </c>
      <c r="C7" s="11">
        <f>TÉTELEK!F10</f>
        <v>115500</v>
      </c>
      <c r="D7" s="12">
        <f>TÉTELEK!G10</f>
        <v>47300</v>
      </c>
      <c r="E7" s="12">
        <f>C7+D7</f>
        <v>162800</v>
      </c>
    </row>
    <row r="8" spans="1:5" ht="19.5" customHeight="1" x14ac:dyDescent="0.25">
      <c r="A8" s="13" t="s">
        <v>17</v>
      </c>
      <c r="B8" s="10" t="s">
        <v>5</v>
      </c>
      <c r="C8" s="11">
        <f>TÉTELEK!F32</f>
        <v>542780.70000000007</v>
      </c>
      <c r="D8" s="12">
        <f>TÉTELEK!G32</f>
        <v>86790</v>
      </c>
      <c r="E8" s="12">
        <f>C8+D8</f>
        <v>629570.70000000007</v>
      </c>
    </row>
    <row r="9" spans="1:5" ht="22.5" customHeight="1" x14ac:dyDescent="0.25">
      <c r="B9" s="34" t="s">
        <v>25</v>
      </c>
      <c r="C9" s="35">
        <f>C7+C8</f>
        <v>658280.70000000007</v>
      </c>
      <c r="D9" s="36">
        <f>SUM(D7:D8)</f>
        <v>134090</v>
      </c>
      <c r="E9" s="37">
        <f>C9+D9</f>
        <v>792370.70000000007</v>
      </c>
    </row>
    <row r="10" spans="1:5" ht="18" customHeight="1" x14ac:dyDescent="0.25">
      <c r="B10" s="42" t="s">
        <v>26</v>
      </c>
      <c r="C10" s="43"/>
      <c r="D10" s="44"/>
      <c r="E10" s="45">
        <f>E9*0.27</f>
        <v>213940.08900000004</v>
      </c>
    </row>
    <row r="11" spans="1:5" ht="15.75" x14ac:dyDescent="0.25">
      <c r="B11" s="38" t="s">
        <v>27</v>
      </c>
      <c r="C11" s="39"/>
      <c r="D11" s="40"/>
      <c r="E11" s="41">
        <f>E9+E10</f>
        <v>1006310.7890000001</v>
      </c>
    </row>
    <row r="12" spans="1:5" ht="18" customHeight="1" x14ac:dyDescent="0.25">
      <c r="C12" s="8"/>
    </row>
    <row r="13" spans="1:5" x14ac:dyDescent="0.25">
      <c r="C13" s="8"/>
    </row>
    <row r="14" spans="1:5" x14ac:dyDescent="0.25">
      <c r="B14" s="15"/>
      <c r="C14" s="8"/>
    </row>
    <row r="15" spans="1:5" x14ac:dyDescent="0.25">
      <c r="C15" s="8"/>
      <c r="E15" s="33"/>
    </row>
    <row r="16" spans="1:5" x14ac:dyDescent="0.25">
      <c r="C16" s="8"/>
      <c r="E16" s="33"/>
    </row>
    <row r="17" spans="3:3" x14ac:dyDescent="0.25">
      <c r="C17" s="8"/>
    </row>
    <row r="18" spans="3:3" x14ac:dyDescent="0.25">
      <c r="C18" s="8"/>
    </row>
    <row r="19" spans="3:3" x14ac:dyDescent="0.25">
      <c r="C19" s="7"/>
    </row>
  </sheetData>
  <mergeCells count="3">
    <mergeCell ref="B4:E4"/>
    <mergeCell ref="A1:E1"/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TÉTELEK</vt:lpstr>
      <vt:lpstr>ÖSSZESÍTŐ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Laki Tamás</dc:creator>
  <cp:lastModifiedBy>Dési I.</cp:lastModifiedBy>
  <cp:lastPrinted>2017-07-14T05:21:37Z</cp:lastPrinted>
  <dcterms:created xsi:type="dcterms:W3CDTF">2016-04-11T17:47:54Z</dcterms:created>
  <dcterms:modified xsi:type="dcterms:W3CDTF">2018-09-07T11:54:11Z</dcterms:modified>
</cp:coreProperties>
</file>